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EFATURA DE SISTEMAS\Dropbox\OBSERVATORIO CIUDADANO 2024\7.-COMPETITIVIDAD\"/>
    </mc:Choice>
  </mc:AlternateContent>
  <xr:revisionPtr revIDLastSave="0" documentId="13_ncr:1_{FFD7A5D8-5F3D-48FE-A24F-DCEB09A3B47E}" xr6:coauthVersionLast="47" xr6:coauthVersionMax="47" xr10:uidLastSave="{00000000-0000-0000-0000-000000000000}"/>
  <bookViews>
    <workbookView xWindow="7125" yWindow="3630" windowWidth="21600" windowHeight="11385" xr2:uid="{00000000-000D-0000-FFFF-FFFF00000000}"/>
  </bookViews>
  <sheets>
    <sheet name="07.06" sheetId="1" r:id="rId1"/>
    <sheet name="DA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7" i="1"/>
  <c r="H28" i="1"/>
  <c r="H29" i="1"/>
  <c r="H30" i="1"/>
  <c r="H31" i="1"/>
  <c r="H32" i="1"/>
  <c r="H33" i="1"/>
  <c r="H34" i="1"/>
  <c r="H35" i="1"/>
  <c r="H36" i="1"/>
  <c r="H25" i="1"/>
  <c r="F14" i="2"/>
  <c r="G14" i="2"/>
  <c r="C14" i="2"/>
  <c r="D14" i="2"/>
  <c r="E14" i="2"/>
  <c r="B14" i="2"/>
  <c r="B15" i="2" s="1"/>
  <c r="F15" i="2" l="1"/>
  <c r="D15" i="2"/>
  <c r="E16" i="2"/>
  <c r="E15" i="2"/>
  <c r="C15" i="2"/>
</calcChain>
</file>

<file path=xl/sharedStrings.xml><?xml version="1.0" encoding="utf-8"?>
<sst xmlns="http://schemas.openxmlformats.org/spreadsheetml/2006/main" count="80" uniqueCount="75">
  <si>
    <t>INDICADOR</t>
  </si>
  <si>
    <t>Trabajadores permanentes registrados en el IMSS</t>
  </si>
  <si>
    <t>Clave:</t>
  </si>
  <si>
    <t>Eje:</t>
  </si>
  <si>
    <t>Ámbito de análisis:</t>
  </si>
  <si>
    <t>Municipal</t>
  </si>
  <si>
    <t>Tema crítico:</t>
  </si>
  <si>
    <t>Unidad de Medida:</t>
  </si>
  <si>
    <t>Temporalidad:</t>
  </si>
  <si>
    <t>Fecha:</t>
  </si>
  <si>
    <t>Descripción</t>
  </si>
  <si>
    <t>Interpretación</t>
  </si>
  <si>
    <t>Fuente(s) de información</t>
  </si>
  <si>
    <t>Algoritmo de cálculo</t>
  </si>
  <si>
    <t>Variables</t>
  </si>
  <si>
    <t>VALOR</t>
  </si>
  <si>
    <t>Anterior</t>
  </si>
  <si>
    <t>Actual</t>
  </si>
  <si>
    <t>Notas:</t>
  </si>
  <si>
    <t>1 de 2</t>
  </si>
  <si>
    <t>Dependencia responsable:</t>
  </si>
  <si>
    <t>Captación de información</t>
  </si>
  <si>
    <t>Procesamiento de información</t>
  </si>
  <si>
    <t>Desarrollo del indicador</t>
  </si>
  <si>
    <t>2 de 2</t>
  </si>
  <si>
    <t>Mes</t>
  </si>
  <si>
    <t>Abril</t>
  </si>
  <si>
    <t>Mayo</t>
  </si>
  <si>
    <t>Mensual</t>
  </si>
  <si>
    <t>Enero</t>
  </si>
  <si>
    <t>Febrero</t>
  </si>
  <si>
    <t>Marzo</t>
  </si>
  <si>
    <t>Junio</t>
  </si>
  <si>
    <t>Gráfica</t>
  </si>
  <si>
    <t>Valor absoluto</t>
  </si>
  <si>
    <t>Personas</t>
  </si>
  <si>
    <t>Julio</t>
  </si>
  <si>
    <t>Agosto</t>
  </si>
  <si>
    <t>Septiembre</t>
  </si>
  <si>
    <t>Octubre</t>
  </si>
  <si>
    <t>Noviembre</t>
  </si>
  <si>
    <t>Diciembre</t>
  </si>
  <si>
    <t>07.Competitividad</t>
  </si>
  <si>
    <t>07.06</t>
  </si>
  <si>
    <t>Instituto Mexicano del Seguro Social (IMSS)</t>
  </si>
  <si>
    <t>Meta</t>
  </si>
  <si>
    <t>Evaluación</t>
  </si>
  <si>
    <t xml:space="preserve">La información del indicador "Trabajadores permanentes asegurados en el IMSS" se obtiene ingresando a https://public.tableau.com/profile/imss.cpe#!/vizhome/Histrico_4/Empleo_h?publish=yes . Una vez en dicha dirección, se selecciona puestos de trabajo por modalidad, despues el período que se desea consultar, la Delegación Baja California, la subdelegación Mexicali y se le da click a consultar para ver los datos correspondientes al período seleccionado.
</t>
  </si>
  <si>
    <t>Mercado Laboral</t>
  </si>
  <si>
    <t>Asegurado en empleo permanente es aquél asociado a puestos de trabajo por tiempo indeterminado en los términos de la Ley Federal del Trabajo (artículo 5 A, fracción VI)</t>
  </si>
  <si>
    <t>Para el indicador "Trabajadores permanentes asegurados en el IMSS", no es necesario procesar ningún dato. Capturar los datos en la hoja de cálculo de Excel.</t>
  </si>
  <si>
    <t>El indicador "Trabajadores permanentes asegurados en el IMSS es calculado a partir de los registros de la Jefatura de Afiliación y Cobranza de la Delegación del IMSS en Baja California, misma que posteriormente es reportada a nivel central.</t>
  </si>
  <si>
    <t>Jefatura de Afiliación y Cobranza de la Delegación en B.C.</t>
  </si>
  <si>
    <t>2018</t>
  </si>
  <si>
    <t>2019</t>
  </si>
  <si>
    <t>2020</t>
  </si>
  <si>
    <t>2021</t>
  </si>
  <si>
    <t>Promedios</t>
  </si>
  <si>
    <t>2022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</si>
  <si>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</si>
  <si>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Un mayor número de asegurados permanentes nos indica que un mayor número de personas cuenta con un empleo, ingresos y seguridad social.</t>
  </si>
  <si>
    <t xml:space="preserve">En gráfica se muestra el promedio anual. </t>
  </si>
  <si>
    <t>2023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</si>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</sst>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9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9757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5" fillId="0" borderId="0" xfId="1" applyFont="1"/>
    <xf numFmtId="0" fontId="2" fillId="2" borderId="0" xfId="0" applyFont="1" applyFill="1" applyBorder="1"/>
    <xf numFmtId="0" fontId="2" fillId="0" borderId="0" xfId="0" applyFont="1" applyBorder="1"/>
    <xf numFmtId="0" fontId="6" fillId="2" borderId="0" xfId="0" applyFont="1" applyFill="1" applyBorder="1"/>
    <xf numFmtId="0" fontId="7" fillId="2" borderId="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9" fillId="2" borderId="5" xfId="0" applyFont="1" applyFill="1" applyBorder="1"/>
    <xf numFmtId="0" fontId="8" fillId="2" borderId="7" xfId="0" applyFont="1" applyFill="1" applyBorder="1"/>
    <xf numFmtId="0" fontId="2" fillId="2" borderId="8" xfId="0" applyFont="1" applyFill="1" applyBorder="1"/>
    <xf numFmtId="0" fontId="8" fillId="2" borderId="8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quotePrefix="1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/>
    <xf numFmtId="3" fontId="0" fillId="0" borderId="0" xfId="0" applyNumberFormat="1"/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65" fontId="0" fillId="0" borderId="0" xfId="0" applyNumberFormat="1"/>
    <xf numFmtId="0" fontId="6" fillId="0" borderId="0" xfId="0" applyFont="1" applyFill="1" applyAlignment="1">
      <alignment vertical="center" wrapText="1"/>
    </xf>
    <xf numFmtId="3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8" fillId="2" borderId="0" xfId="0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/>
    <xf numFmtId="3" fontId="7" fillId="2" borderId="10" xfId="0" applyNumberFormat="1" applyFont="1" applyFill="1" applyBorder="1" applyAlignment="1"/>
    <xf numFmtId="3" fontId="7" fillId="2" borderId="1" xfId="0" quotePrefix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15"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297571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0.15115740740740741"/>
          <c:w val="0.93888888888888888"/>
          <c:h val="0.7321839457567803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372812C-8340-4DDF-AD84-8CE2534F85BF}" type="VALUE">
                      <a:rPr lang="en-US" sz="1050" b="0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MX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C7D-4CCA-AC4C-933A189061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DATOS!$B$1:$G$1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DATOS!$B$14:$G$14</c:f>
              <c:numCache>
                <c:formatCode>#,##0</c:formatCode>
                <c:ptCount val="6"/>
                <c:pt idx="0">
                  <c:v>204216.08333333334</c:v>
                </c:pt>
                <c:pt idx="1">
                  <c:v>208537.58333333334</c:v>
                </c:pt>
                <c:pt idx="2">
                  <c:v>209050.66666666666</c:v>
                </c:pt>
                <c:pt idx="3">
                  <c:v>216125.33333333334</c:v>
                </c:pt>
                <c:pt idx="4">
                  <c:v>227812.91666666666</c:v>
                </c:pt>
                <c:pt idx="5">
                  <c:v>237406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7D-4CCA-AC4C-933A18906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395728"/>
        <c:axId val="1513396976"/>
      </c:lineChart>
      <c:catAx>
        <c:axId val="151339572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13396976"/>
        <c:crosses val="autoZero"/>
        <c:auto val="1"/>
        <c:lblAlgn val="ctr"/>
        <c:lblOffset val="100"/>
        <c:noMultiLvlLbl val="0"/>
      </c:catAx>
      <c:valAx>
        <c:axId val="15133969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1339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190064</xdr:colOff>
      <xdr:row>1</xdr:row>
      <xdr:rowOff>69541</xdr:rowOff>
    </xdr:from>
    <xdr:to>
      <xdr:col>17</xdr:col>
      <xdr:colOff>296915</xdr:colOff>
      <xdr:row>2</xdr:row>
      <xdr:rowOff>143806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15678" y="239054"/>
          <a:ext cx="6132625" cy="24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0</xdr:col>
      <xdr:colOff>0</xdr:colOff>
      <xdr:row>19</xdr:row>
      <xdr:rowOff>211750</xdr:rowOff>
    </xdr:from>
    <xdr:to>
      <xdr:col>4</xdr:col>
      <xdr:colOff>333375</xdr:colOff>
      <xdr:row>21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3945550"/>
          <a:ext cx="2276475" cy="41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s-MX" sz="1000"/>
        </a:p>
      </xdr:txBody>
    </xdr:sp>
    <xdr:clientData/>
  </xdr:twoCellAnchor>
  <xdr:twoCellAnchor>
    <xdr:from>
      <xdr:col>3</xdr:col>
      <xdr:colOff>210245</xdr:colOff>
      <xdr:row>39</xdr:row>
      <xdr:rowOff>61469</xdr:rowOff>
    </xdr:from>
    <xdr:to>
      <xdr:col>17</xdr:col>
      <xdr:colOff>317096</xdr:colOff>
      <xdr:row>40</xdr:row>
      <xdr:rowOff>135733</xdr:rowOff>
    </xdr:to>
    <xdr:sp macro="" textlink="">
      <xdr:nvSpPr>
        <xdr:cNvPr id="9" name="TextBox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735859" y="7548281"/>
          <a:ext cx="6132625" cy="2437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11</xdr:col>
      <xdr:colOff>48432</xdr:colOff>
      <xdr:row>22</xdr:row>
      <xdr:rowOff>80720</xdr:rowOff>
    </xdr:from>
    <xdr:to>
      <xdr:col>21</xdr:col>
      <xdr:colOff>314809</xdr:colOff>
      <xdr:row>35</xdr:row>
      <xdr:rowOff>104937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51F9AE79-445D-4346-84E1-43DF8D0A7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80721</xdr:colOff>
      <xdr:row>0</xdr:row>
      <xdr:rowOff>88792</xdr:rowOff>
    </xdr:from>
    <xdr:to>
      <xdr:col>3</xdr:col>
      <xdr:colOff>532187</xdr:colOff>
      <xdr:row>3</xdr:row>
      <xdr:rowOff>110993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38E4954-8BBC-492F-9E8E-09010DFCE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21" y="88792"/>
          <a:ext cx="1973045" cy="530739"/>
        </a:xfrm>
        <a:prstGeom prst="rect">
          <a:avLst/>
        </a:prstGeom>
      </xdr:spPr>
    </xdr:pic>
    <xdr:clientData/>
  </xdr:twoCellAnchor>
  <xdr:twoCellAnchor editAs="oneCell">
    <xdr:from>
      <xdr:col>0</xdr:col>
      <xdr:colOff>51998</xdr:colOff>
      <xdr:row>38</xdr:row>
      <xdr:rowOff>129152</xdr:rowOff>
    </xdr:from>
    <xdr:to>
      <xdr:col>4</xdr:col>
      <xdr:colOff>71643</xdr:colOff>
      <xdr:row>41</xdr:row>
      <xdr:rowOff>129152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594D546-E975-49D1-A798-784B1D084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98" y="7446451"/>
          <a:ext cx="2090122" cy="508538"/>
        </a:xfrm>
        <a:prstGeom prst="rect">
          <a:avLst/>
        </a:prstGeom>
      </xdr:spPr>
    </xdr:pic>
    <xdr:clientData/>
  </xdr:twoCellAnchor>
  <xdr:twoCellAnchor editAs="oneCell">
    <xdr:from>
      <xdr:col>18</xdr:col>
      <xdr:colOff>292044</xdr:colOff>
      <xdr:row>0</xdr:row>
      <xdr:rowOff>44396</xdr:rowOff>
    </xdr:from>
    <xdr:to>
      <xdr:col>21</xdr:col>
      <xdr:colOff>309367</xdr:colOff>
      <xdr:row>3</xdr:row>
      <xdr:rowOff>125727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D00DBC-4A0D-9224-CCB9-2FA09C33D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069" y="44396"/>
          <a:ext cx="1240237" cy="589869"/>
        </a:xfrm>
        <a:prstGeom prst="rect">
          <a:avLst/>
        </a:prstGeom>
      </xdr:spPr>
    </xdr:pic>
    <xdr:clientData/>
  </xdr:twoCellAnchor>
  <xdr:twoCellAnchor editAs="oneCell">
    <xdr:from>
      <xdr:col>18</xdr:col>
      <xdr:colOff>287040</xdr:colOff>
      <xdr:row>38</xdr:row>
      <xdr:rowOff>63608</xdr:rowOff>
    </xdr:from>
    <xdr:to>
      <xdr:col>21</xdr:col>
      <xdr:colOff>304363</xdr:colOff>
      <xdr:row>41</xdr:row>
      <xdr:rowOff>144939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7F087C8-D2C7-4C85-9371-69B7B82A9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6065" y="7380907"/>
          <a:ext cx="1240237" cy="5898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7F75DB-63CA-48F0-98AC-3BBBE0D0A848}" name="Tabla2" displayName="Tabla2" ref="A1:G14" totalsRowCount="1" headerRowDxfId="14">
  <autoFilter ref="A1:G13" xr:uid="{367F75DB-63CA-48F0-98AC-3BBBE0D0A848}"/>
  <tableColumns count="7">
    <tableColumn id="1" xr3:uid="{467AE729-D04A-41DE-9ECE-41C6F319DBBE}" name="Mes" totalsRowLabel="Promedios" dataDxfId="13" totalsRowDxfId="7"/>
    <tableColumn id="2" xr3:uid="{94795C60-2903-4446-99A1-EB87534CD9FD}" name="2018" totalsRowFunction="custom" dataDxfId="12" totalsRowDxfId="6">
      <totalsRowFormula>AVERAGE(Tabla2[2018])</totalsRowFormula>
    </tableColumn>
    <tableColumn id="3" xr3:uid="{DFACE812-5B6A-4378-B17B-C613FBC26FC6}" name="2019" totalsRowFunction="custom" dataDxfId="11" totalsRowDxfId="5">
      <totalsRowFormula>AVERAGE(Tabla2[2019])</totalsRowFormula>
    </tableColumn>
    <tableColumn id="4" xr3:uid="{D67891D5-EDE7-4A4A-A784-51549376E4C4}" name="2020" totalsRowFunction="custom" dataDxfId="10" totalsRowDxfId="4">
      <totalsRowFormula>AVERAGE(Tabla2[2020])</totalsRowFormula>
    </tableColumn>
    <tableColumn id="5" xr3:uid="{A42F9A9A-3B9E-4E7E-88EB-D8A9A187652B}" name="2021" totalsRowFunction="custom" dataDxfId="9" totalsRowDxfId="3">
      <totalsRowFormula>AVERAGE(Tabla2[2021])</totalsRowFormula>
    </tableColumn>
    <tableColumn id="6" xr3:uid="{4C9DBA74-C5D3-4AB8-8DAB-AB7455AA897F}" name="2022" totalsRowFunction="average" dataDxfId="8" totalsRowDxfId="2"/>
    <tableColumn id="7" xr3:uid="{05108A8E-C6C5-4D21-BCE6-7BAEA00C7AD5}" name="2023" totalsRowFunction="average" dataDxfId="0" totalsRow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4"/>
  <sheetViews>
    <sheetView tabSelected="1" view="pageBreakPreview" zoomScale="118" zoomScaleNormal="100" zoomScaleSheetLayoutView="118" workbookViewId="0">
      <selection activeCell="Y23" sqref="Y23"/>
    </sheetView>
  </sheetViews>
  <sheetFormatPr baseColWidth="10" defaultColWidth="9.140625" defaultRowHeight="14.25" x14ac:dyDescent="0.2"/>
  <cols>
    <col min="1" max="1" width="5.7109375" style="1" customWidth="1"/>
    <col min="2" max="2" width="7.42578125" style="1" customWidth="1"/>
    <col min="3" max="3" width="7.7109375" style="1" customWidth="1"/>
    <col min="4" max="4" width="8.28515625" style="1" customWidth="1"/>
    <col min="5" max="5" width="3.85546875" style="1" customWidth="1"/>
    <col min="6" max="6" width="4" style="1" customWidth="1"/>
    <col min="7" max="7" width="7.28515625" style="1" customWidth="1"/>
    <col min="8" max="22" width="5.7109375" style="1" customWidth="1"/>
    <col min="23" max="16384" width="9.140625" style="1"/>
  </cols>
  <sheetData>
    <row r="1" spans="1:24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</row>
    <row r="2" spans="1:24" x14ac:dyDescent="0.2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1"/>
    </row>
    <row r="3" spans="1:24" x14ac:dyDescent="0.2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</row>
    <row r="4" spans="1:24" x14ac:dyDescent="0.2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1"/>
    </row>
    <row r="5" spans="1:24" ht="15" x14ac:dyDescent="0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4" ht="21.75" customHeight="1" x14ac:dyDescent="0.2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4" ht="9.9499999999999993" customHeight="1" x14ac:dyDescent="0.2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1"/>
    </row>
    <row r="8" spans="1:24" ht="15.75" customHeight="1" x14ac:dyDescent="0.2">
      <c r="A8" s="49" t="s">
        <v>2</v>
      </c>
      <c r="B8" s="49"/>
      <c r="C8" s="49"/>
      <c r="D8" s="53" t="s">
        <v>43</v>
      </c>
      <c r="E8" s="53"/>
      <c r="F8" s="53"/>
      <c r="G8" s="53"/>
      <c r="H8" s="49" t="s">
        <v>3</v>
      </c>
      <c r="I8" s="49"/>
      <c r="J8" s="49"/>
      <c r="K8" s="54" t="s">
        <v>42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4" ht="15.75" customHeight="1" x14ac:dyDescent="0.2">
      <c r="A9" s="49" t="s">
        <v>4</v>
      </c>
      <c r="B9" s="49"/>
      <c r="C9" s="49"/>
      <c r="D9" s="64" t="s">
        <v>5</v>
      </c>
      <c r="E9" s="64"/>
      <c r="F9" s="64"/>
      <c r="G9" s="64"/>
      <c r="H9" s="49" t="s">
        <v>6</v>
      </c>
      <c r="I9" s="49"/>
      <c r="J9" s="49"/>
      <c r="K9" s="46" t="s">
        <v>48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4" ht="15.75" customHeight="1" x14ac:dyDescent="0.2">
      <c r="A10" s="49" t="s">
        <v>7</v>
      </c>
      <c r="B10" s="49"/>
      <c r="C10" s="49"/>
      <c r="D10" s="64" t="s">
        <v>35</v>
      </c>
      <c r="E10" s="64"/>
      <c r="F10" s="64"/>
      <c r="G10" s="64"/>
      <c r="H10" s="49" t="s">
        <v>8</v>
      </c>
      <c r="I10" s="49"/>
      <c r="J10" s="49"/>
      <c r="K10" s="46" t="s">
        <v>28</v>
      </c>
      <c r="L10" s="46"/>
      <c r="M10" s="46"/>
      <c r="N10" s="46"/>
      <c r="O10" s="49" t="s">
        <v>9</v>
      </c>
      <c r="P10" s="49"/>
      <c r="Q10" s="49"/>
      <c r="R10" s="52">
        <v>45433</v>
      </c>
      <c r="S10" s="52"/>
      <c r="T10" s="52"/>
      <c r="U10" s="52"/>
      <c r="V10" s="52"/>
      <c r="X10" s="2"/>
    </row>
    <row r="11" spans="1:24" ht="9.9499999999999993" customHeight="1" x14ac:dyDescent="0.2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11"/>
    </row>
    <row r="12" spans="1:24" ht="15.75" customHeight="1" x14ac:dyDescent="0.2">
      <c r="A12" s="38" t="s">
        <v>10</v>
      </c>
      <c r="B12" s="38"/>
      <c r="C12" s="38"/>
      <c r="D12" s="38"/>
      <c r="E12" s="38"/>
      <c r="F12" s="38"/>
      <c r="G12" s="38"/>
      <c r="H12" s="38"/>
      <c r="I12" s="38"/>
      <c r="J12" s="38" t="s">
        <v>11</v>
      </c>
      <c r="K12" s="38"/>
      <c r="L12" s="38"/>
      <c r="M12" s="38"/>
      <c r="N12" s="38"/>
      <c r="O12" s="38"/>
      <c r="P12" s="38" t="s">
        <v>12</v>
      </c>
      <c r="Q12" s="38"/>
      <c r="R12" s="38"/>
      <c r="S12" s="38"/>
      <c r="T12" s="38"/>
      <c r="U12" s="38"/>
      <c r="V12" s="38"/>
    </row>
    <row r="13" spans="1:24" ht="15.75" customHeight="1" x14ac:dyDescent="0.2">
      <c r="A13" s="39" t="s">
        <v>49</v>
      </c>
      <c r="B13" s="39"/>
      <c r="C13" s="39"/>
      <c r="D13" s="39"/>
      <c r="E13" s="39"/>
      <c r="F13" s="39"/>
      <c r="G13" s="39"/>
      <c r="H13" s="39"/>
      <c r="I13" s="39"/>
      <c r="J13" s="39" t="s">
        <v>60</v>
      </c>
      <c r="K13" s="39"/>
      <c r="L13" s="39"/>
      <c r="M13" s="39"/>
      <c r="N13" s="39"/>
      <c r="O13" s="39"/>
      <c r="P13" s="55" t="s">
        <v>44</v>
      </c>
      <c r="Q13" s="56"/>
      <c r="R13" s="56"/>
      <c r="S13" s="56"/>
      <c r="T13" s="56"/>
      <c r="U13" s="56"/>
      <c r="V13" s="57"/>
    </row>
    <row r="14" spans="1:24" ht="14.25" customHeight="1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58"/>
      <c r="Q14" s="59"/>
      <c r="R14" s="59"/>
      <c r="S14" s="59"/>
      <c r="T14" s="59"/>
      <c r="U14" s="59"/>
      <c r="V14" s="60"/>
    </row>
    <row r="15" spans="1:24" ht="14.45" customHeight="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58"/>
      <c r="Q15" s="59"/>
      <c r="R15" s="59"/>
      <c r="S15" s="59"/>
      <c r="T15" s="59"/>
      <c r="U15" s="59"/>
      <c r="V15" s="60"/>
    </row>
    <row r="16" spans="1:24" ht="15.75" customHeight="1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61"/>
      <c r="Q16" s="62"/>
      <c r="R16" s="62"/>
      <c r="S16" s="62"/>
      <c r="T16" s="62"/>
      <c r="U16" s="62"/>
      <c r="V16" s="63"/>
    </row>
    <row r="17" spans="1:23" ht="15.75" customHeight="1" x14ac:dyDescent="0.2">
      <c r="A17" s="38" t="s">
        <v>13</v>
      </c>
      <c r="B17" s="38"/>
      <c r="C17" s="38"/>
      <c r="D17" s="38"/>
      <c r="E17" s="38"/>
      <c r="F17" s="67" t="s">
        <v>14</v>
      </c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/>
    </row>
    <row r="18" spans="1:23" ht="13.5" customHeight="1" x14ac:dyDescent="0.2">
      <c r="A18" s="73" t="s">
        <v>34</v>
      </c>
      <c r="B18" s="73"/>
      <c r="C18" s="73"/>
      <c r="D18" s="73"/>
      <c r="E18" s="73"/>
      <c r="F18" s="92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4"/>
    </row>
    <row r="19" spans="1:23" ht="13.5" customHeight="1" x14ac:dyDescent="0.2">
      <c r="A19" s="73"/>
      <c r="B19" s="73"/>
      <c r="C19" s="73"/>
      <c r="D19" s="73"/>
      <c r="E19" s="73"/>
      <c r="F19" s="95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7"/>
    </row>
    <row r="20" spans="1:23" ht="12" customHeight="1" x14ac:dyDescent="0.2">
      <c r="A20" s="73"/>
      <c r="B20" s="73"/>
      <c r="C20" s="73"/>
      <c r="D20" s="73"/>
      <c r="E20" s="73"/>
      <c r="F20" s="95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</row>
    <row r="21" spans="1:23" ht="13.5" customHeight="1" x14ac:dyDescent="0.2">
      <c r="A21" s="73"/>
      <c r="B21" s="73"/>
      <c r="C21" s="73"/>
      <c r="D21" s="73"/>
      <c r="E21" s="73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</row>
    <row r="22" spans="1:23" ht="15" x14ac:dyDescent="0.25">
      <c r="A22" s="47" t="s">
        <v>15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74" t="s">
        <v>33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1:23" ht="15" customHeight="1" x14ac:dyDescent="0.2">
      <c r="A23" s="84" t="s">
        <v>25</v>
      </c>
      <c r="B23" s="70" t="s">
        <v>16</v>
      </c>
      <c r="C23" s="71"/>
      <c r="D23" s="71"/>
      <c r="E23" s="71"/>
      <c r="F23" s="71"/>
      <c r="G23" s="72"/>
      <c r="H23" s="86" t="s">
        <v>17</v>
      </c>
      <c r="I23" s="86"/>
      <c r="J23" s="66" t="s">
        <v>45</v>
      </c>
      <c r="K23" s="65" t="s">
        <v>46</v>
      </c>
      <c r="L23" s="75"/>
      <c r="M23" s="76"/>
      <c r="N23" s="76"/>
      <c r="O23" s="76"/>
      <c r="P23" s="76"/>
      <c r="Q23" s="76"/>
      <c r="R23" s="76"/>
      <c r="S23" s="76"/>
      <c r="T23" s="76"/>
      <c r="U23" s="76"/>
      <c r="V23" s="77"/>
    </row>
    <row r="24" spans="1:23" ht="15" customHeight="1" x14ac:dyDescent="0.2">
      <c r="A24" s="85"/>
      <c r="B24" s="34">
        <v>2018</v>
      </c>
      <c r="C24" s="34">
        <v>2019</v>
      </c>
      <c r="D24" s="33">
        <v>2020</v>
      </c>
      <c r="E24" s="65">
        <v>2021</v>
      </c>
      <c r="F24" s="65"/>
      <c r="G24" s="35">
        <v>2022</v>
      </c>
      <c r="H24" s="101">
        <v>2023</v>
      </c>
      <c r="I24" s="101"/>
      <c r="J24" s="66"/>
      <c r="K24" s="65"/>
      <c r="L24" s="78"/>
      <c r="M24" s="79"/>
      <c r="N24" s="79"/>
      <c r="O24" s="79"/>
      <c r="P24" s="79"/>
      <c r="Q24" s="79"/>
      <c r="R24" s="79"/>
      <c r="S24" s="79"/>
      <c r="T24" s="79"/>
      <c r="U24" s="79"/>
      <c r="V24" s="80"/>
    </row>
    <row r="25" spans="1:23" ht="15" customHeight="1" x14ac:dyDescent="0.2">
      <c r="A25" s="83" t="s">
        <v>63</v>
      </c>
      <c r="B25" s="87">
        <v>201233</v>
      </c>
      <c r="C25" s="87">
        <v>205123</v>
      </c>
      <c r="D25" s="29">
        <v>209481</v>
      </c>
      <c r="E25" s="51">
        <v>210941</v>
      </c>
      <c r="F25" s="51"/>
      <c r="G25" s="29">
        <v>221352</v>
      </c>
      <c r="H25" s="102">
        <f>DATOS!G2</f>
        <v>232422</v>
      </c>
      <c r="I25" s="103"/>
      <c r="J25" s="29"/>
      <c r="K25" s="30"/>
      <c r="L25" s="78"/>
      <c r="M25" s="79"/>
      <c r="N25" s="79"/>
      <c r="O25" s="79"/>
      <c r="P25" s="79"/>
      <c r="Q25" s="79"/>
      <c r="R25" s="79"/>
      <c r="S25" s="79"/>
      <c r="T25" s="79"/>
      <c r="U25" s="79"/>
      <c r="V25" s="80"/>
    </row>
    <row r="26" spans="1:23" ht="15" customHeight="1" x14ac:dyDescent="0.2">
      <c r="A26" s="16" t="s">
        <v>64</v>
      </c>
      <c r="B26" s="88">
        <v>202608</v>
      </c>
      <c r="C26" s="88">
        <v>207045</v>
      </c>
      <c r="D26" s="29">
        <v>208030</v>
      </c>
      <c r="E26" s="51">
        <v>213403</v>
      </c>
      <c r="F26" s="51"/>
      <c r="G26" s="29">
        <v>223952</v>
      </c>
      <c r="H26" s="102">
        <f>DATOS!G3</f>
        <v>235622</v>
      </c>
      <c r="I26" s="103"/>
      <c r="J26" s="29"/>
      <c r="K26" s="30"/>
      <c r="L26" s="78"/>
      <c r="M26" s="79"/>
      <c r="N26" s="79"/>
      <c r="O26" s="79"/>
      <c r="P26" s="79"/>
      <c r="Q26" s="79"/>
      <c r="R26" s="79"/>
      <c r="S26" s="79"/>
      <c r="T26" s="79"/>
      <c r="U26" s="79"/>
      <c r="V26" s="80"/>
    </row>
    <row r="27" spans="1:23" ht="15" customHeight="1" x14ac:dyDescent="0.2">
      <c r="A27" s="82" t="s">
        <v>65</v>
      </c>
      <c r="B27" s="88">
        <v>204025</v>
      </c>
      <c r="C27" s="88">
        <v>207165</v>
      </c>
      <c r="D27" s="29">
        <v>210111</v>
      </c>
      <c r="E27" s="51">
        <v>213443</v>
      </c>
      <c r="F27" s="51"/>
      <c r="G27" s="29">
        <v>225368</v>
      </c>
      <c r="H27" s="102">
        <f>DATOS!G4</f>
        <v>236390</v>
      </c>
      <c r="I27" s="103"/>
      <c r="J27" s="29"/>
      <c r="K27" s="30"/>
      <c r="L27" s="78"/>
      <c r="M27" s="79"/>
      <c r="N27" s="79"/>
      <c r="O27" s="79"/>
      <c r="P27" s="79"/>
      <c r="Q27" s="79"/>
      <c r="R27" s="79"/>
      <c r="S27" s="79"/>
      <c r="T27" s="79"/>
      <c r="U27" s="79"/>
      <c r="V27" s="80"/>
    </row>
    <row r="28" spans="1:23" ht="15" customHeight="1" x14ac:dyDescent="0.2">
      <c r="A28" s="82" t="s">
        <v>66</v>
      </c>
      <c r="B28" s="88">
        <v>205055</v>
      </c>
      <c r="C28" s="88">
        <v>209084</v>
      </c>
      <c r="D28" s="29">
        <v>207069</v>
      </c>
      <c r="E28" s="51">
        <v>212101</v>
      </c>
      <c r="F28" s="51"/>
      <c r="G28" s="29">
        <v>225133</v>
      </c>
      <c r="H28" s="102">
        <f>DATOS!G5</f>
        <v>235875</v>
      </c>
      <c r="I28" s="103"/>
      <c r="J28" s="29"/>
      <c r="K28" s="30"/>
      <c r="L28" s="78"/>
      <c r="M28" s="79"/>
      <c r="N28" s="79"/>
      <c r="O28" s="79"/>
      <c r="P28" s="79"/>
      <c r="Q28" s="79"/>
      <c r="R28" s="79"/>
      <c r="S28" s="79"/>
      <c r="T28" s="79"/>
      <c r="U28" s="79"/>
      <c r="V28" s="80"/>
    </row>
    <row r="29" spans="1:23" ht="15" customHeight="1" x14ac:dyDescent="0.2">
      <c r="A29" s="82" t="s">
        <v>67</v>
      </c>
      <c r="B29" s="88">
        <v>206543</v>
      </c>
      <c r="C29" s="88">
        <v>209846</v>
      </c>
      <c r="D29" s="29">
        <v>207674</v>
      </c>
      <c r="E29" s="51">
        <v>214455</v>
      </c>
      <c r="F29" s="51"/>
      <c r="G29" s="29">
        <v>225067</v>
      </c>
      <c r="H29" s="102">
        <f>DATOS!G6</f>
        <v>236781</v>
      </c>
      <c r="I29" s="103"/>
      <c r="J29" s="30"/>
      <c r="K29" s="30"/>
      <c r="L29" s="78"/>
      <c r="M29" s="79"/>
      <c r="N29" s="79"/>
      <c r="O29" s="79"/>
      <c r="P29" s="79"/>
      <c r="Q29" s="79"/>
      <c r="R29" s="79"/>
      <c r="S29" s="79"/>
      <c r="T29" s="79"/>
      <c r="U29" s="79"/>
      <c r="V29" s="80"/>
    </row>
    <row r="30" spans="1:23" ht="15" customHeight="1" x14ac:dyDescent="0.2">
      <c r="A30" s="82" t="s">
        <v>68</v>
      </c>
      <c r="B30" s="88">
        <v>203186</v>
      </c>
      <c r="C30" s="88">
        <v>210416</v>
      </c>
      <c r="D30" s="91">
        <v>207240</v>
      </c>
      <c r="E30" s="51">
        <v>214907</v>
      </c>
      <c r="F30" s="51"/>
      <c r="G30" s="29">
        <v>227554</v>
      </c>
      <c r="H30" s="102">
        <f>DATOS!G7</f>
        <v>236932</v>
      </c>
      <c r="I30" s="103"/>
      <c r="J30" s="30"/>
      <c r="K30" s="30"/>
      <c r="L30" s="78"/>
      <c r="M30" s="79"/>
      <c r="N30" s="79"/>
      <c r="O30" s="79"/>
      <c r="P30" s="79"/>
      <c r="Q30" s="79"/>
      <c r="R30" s="79"/>
      <c r="S30" s="79"/>
      <c r="T30" s="79"/>
      <c r="U30" s="79"/>
      <c r="V30" s="80"/>
      <c r="W30" s="4"/>
    </row>
    <row r="31" spans="1:23" ht="15" customHeight="1" x14ac:dyDescent="0.2">
      <c r="A31" s="82" t="s">
        <v>69</v>
      </c>
      <c r="B31" s="88">
        <v>204046</v>
      </c>
      <c r="C31" s="90">
        <v>208985</v>
      </c>
      <c r="D31" s="89">
        <v>208503</v>
      </c>
      <c r="E31" s="51">
        <v>217727</v>
      </c>
      <c r="F31" s="51"/>
      <c r="G31" s="29">
        <v>228174</v>
      </c>
      <c r="H31" s="102">
        <f>DATOS!G8</f>
        <v>236272</v>
      </c>
      <c r="I31" s="103"/>
      <c r="J31" s="31"/>
      <c r="K31" s="31"/>
      <c r="L31" s="78"/>
      <c r="M31" s="79"/>
      <c r="N31" s="79"/>
      <c r="O31" s="79"/>
      <c r="P31" s="79"/>
      <c r="Q31" s="79"/>
      <c r="R31" s="79"/>
      <c r="S31" s="79"/>
      <c r="T31" s="79"/>
      <c r="U31" s="79"/>
      <c r="V31" s="80"/>
    </row>
    <row r="32" spans="1:23" ht="15" customHeight="1" x14ac:dyDescent="0.2">
      <c r="A32" s="82" t="s">
        <v>70</v>
      </c>
      <c r="B32" s="88">
        <v>204331</v>
      </c>
      <c r="C32" s="90">
        <v>209093</v>
      </c>
      <c r="D32" s="89">
        <v>208378</v>
      </c>
      <c r="E32" s="51">
        <v>217392</v>
      </c>
      <c r="F32" s="51"/>
      <c r="G32" s="29">
        <v>229365</v>
      </c>
      <c r="H32" s="102">
        <f>DATOS!G9</f>
        <v>237388</v>
      </c>
      <c r="I32" s="103"/>
      <c r="J32" s="31"/>
      <c r="K32" s="31"/>
      <c r="L32" s="78"/>
      <c r="M32" s="79"/>
      <c r="N32" s="79"/>
      <c r="O32" s="79"/>
      <c r="P32" s="79"/>
      <c r="Q32" s="79"/>
      <c r="R32" s="79"/>
      <c r="S32" s="79"/>
      <c r="T32" s="79"/>
      <c r="U32" s="79"/>
      <c r="V32" s="80"/>
    </row>
    <row r="33" spans="1:22" ht="15" customHeight="1" x14ac:dyDescent="0.2">
      <c r="A33" s="82" t="s">
        <v>71</v>
      </c>
      <c r="B33" s="88">
        <v>205464</v>
      </c>
      <c r="C33" s="90">
        <v>208401</v>
      </c>
      <c r="D33" s="89">
        <v>209615</v>
      </c>
      <c r="E33" s="51">
        <v>218699</v>
      </c>
      <c r="F33" s="51"/>
      <c r="G33" s="29">
        <v>231460</v>
      </c>
      <c r="H33" s="102">
        <f>DATOS!G10</f>
        <v>238995</v>
      </c>
      <c r="I33" s="103"/>
      <c r="J33" s="31"/>
      <c r="K33" s="31"/>
      <c r="L33" s="78"/>
      <c r="M33" s="79"/>
      <c r="N33" s="79"/>
      <c r="O33" s="79"/>
      <c r="P33" s="79"/>
      <c r="Q33" s="79"/>
      <c r="R33" s="79"/>
      <c r="S33" s="79"/>
      <c r="T33" s="79"/>
      <c r="U33" s="79"/>
      <c r="V33" s="80"/>
    </row>
    <row r="34" spans="1:22" ht="15" customHeight="1" x14ac:dyDescent="0.2">
      <c r="A34" s="82" t="s">
        <v>72</v>
      </c>
      <c r="B34" s="88">
        <v>206332</v>
      </c>
      <c r="C34" s="90">
        <v>209684</v>
      </c>
      <c r="D34" s="89">
        <v>211138</v>
      </c>
      <c r="E34" s="51">
        <v>220337</v>
      </c>
      <c r="F34" s="51"/>
      <c r="G34" s="29">
        <v>232610</v>
      </c>
      <c r="H34" s="102">
        <f>DATOS!G11</f>
        <v>240778</v>
      </c>
      <c r="I34" s="103"/>
      <c r="J34" s="31"/>
      <c r="K34" s="31"/>
      <c r="L34" s="78"/>
      <c r="M34" s="79"/>
      <c r="N34" s="79"/>
      <c r="O34" s="79"/>
      <c r="P34" s="79"/>
      <c r="Q34" s="79"/>
      <c r="R34" s="79"/>
      <c r="S34" s="79"/>
      <c r="T34" s="79"/>
      <c r="U34" s="79"/>
      <c r="V34" s="80"/>
    </row>
    <row r="35" spans="1:22" ht="15" customHeight="1" x14ac:dyDescent="0.2">
      <c r="A35" s="82" t="s">
        <v>73</v>
      </c>
      <c r="B35" s="88">
        <v>205649</v>
      </c>
      <c r="C35" s="90">
        <v>210633</v>
      </c>
      <c r="D35" s="89">
        <v>212038</v>
      </c>
      <c r="E35" s="51">
        <v>221502</v>
      </c>
      <c r="F35" s="51"/>
      <c r="G35" s="29">
        <v>233651</v>
      </c>
      <c r="H35" s="102">
        <f>DATOS!G12</f>
        <v>242437</v>
      </c>
      <c r="I35" s="103"/>
      <c r="J35" s="31"/>
      <c r="K35" s="31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80"/>
    </row>
    <row r="36" spans="1:22" ht="15" customHeight="1" x14ac:dyDescent="0.2">
      <c r="A36" s="82" t="s">
        <v>74</v>
      </c>
      <c r="B36" s="88">
        <v>202121</v>
      </c>
      <c r="C36" s="88">
        <v>206976</v>
      </c>
      <c r="D36" s="29">
        <v>209331</v>
      </c>
      <c r="E36" s="51">
        <v>218597</v>
      </c>
      <c r="F36" s="51"/>
      <c r="G36" s="29">
        <v>230069</v>
      </c>
      <c r="H36" s="102">
        <f>DATOS!G13</f>
        <v>238980</v>
      </c>
      <c r="I36" s="103"/>
      <c r="J36" s="31"/>
      <c r="K36" s="31"/>
      <c r="L36" s="81"/>
      <c r="M36" s="36"/>
      <c r="N36" s="36"/>
      <c r="O36" s="36"/>
      <c r="P36" s="36"/>
      <c r="Q36" s="36"/>
      <c r="R36" s="36"/>
      <c r="S36" s="36"/>
      <c r="T36" s="36"/>
      <c r="U36" s="36"/>
      <c r="V36" s="37"/>
    </row>
    <row r="37" spans="1:22" ht="15" customHeight="1" x14ac:dyDescent="0.2">
      <c r="A37" s="12" t="s">
        <v>18</v>
      </c>
      <c r="B37" s="32" t="s">
        <v>61</v>
      </c>
      <c r="C37" s="6"/>
      <c r="D37" s="6"/>
      <c r="E37" s="6"/>
      <c r="F37" s="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11"/>
    </row>
    <row r="38" spans="1:22" ht="15.75" customHeight="1" x14ac:dyDescent="0.2">
      <c r="A38" s="13"/>
      <c r="B38" s="14"/>
      <c r="C38" s="14"/>
      <c r="D38" s="14"/>
      <c r="E38" s="14"/>
      <c r="F38" s="14"/>
      <c r="G38" s="14"/>
      <c r="H38" s="14"/>
      <c r="I38" s="15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36" t="s">
        <v>19</v>
      </c>
      <c r="V38" s="37"/>
    </row>
    <row r="39" spans="1:22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</row>
    <row r="40" spans="1:22" x14ac:dyDescent="0.2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11"/>
    </row>
    <row r="41" spans="1:22" x14ac:dyDescent="0.2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11"/>
    </row>
    <row r="42" spans="1:22" x14ac:dyDescent="0.2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11"/>
    </row>
    <row r="43" spans="1:22" ht="15" x14ac:dyDescent="0.25">
      <c r="A43" s="47" t="s">
        <v>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ht="15.75" x14ac:dyDescent="0.2">
      <c r="A44" s="48" t="s">
        <v>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5" customHeight="1" x14ac:dyDescent="0.2">
      <c r="A45" s="49" t="s">
        <v>20</v>
      </c>
      <c r="B45" s="49"/>
      <c r="C45" s="49"/>
      <c r="D45" s="49"/>
      <c r="E45" s="50" t="s">
        <v>44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ht="15.75" x14ac:dyDescent="0.2">
      <c r="A46" s="45" t="s">
        <v>59</v>
      </c>
      <c r="B46" s="45"/>
      <c r="C46" s="45"/>
      <c r="D46" s="45"/>
      <c r="E46" s="46" t="s">
        <v>52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</row>
    <row r="47" spans="1:22" x14ac:dyDescent="0.2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1"/>
    </row>
    <row r="48" spans="1:22" ht="15" customHeight="1" x14ac:dyDescent="0.2">
      <c r="A48" s="38" t="s">
        <v>21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ht="15" customHeight="1" x14ac:dyDescent="0.2">
      <c r="A49" s="39" t="s">
        <v>47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ht="15" customHeight="1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ht="15" customHeight="1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ht="15" customHeight="1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5" customHeight="1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ht="15" customHeight="1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ht="15.75" customHeight="1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x14ac:dyDescent="0.2">
      <c r="A56" s="38" t="s">
        <v>22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</row>
    <row r="57" spans="1:22" ht="14.25" customHeight="1" x14ac:dyDescent="0.2">
      <c r="A57" s="39" t="s">
        <v>50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x14ac:dyDescent="0.2">
      <c r="A64" s="38" t="s">
        <v>23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</row>
    <row r="65" spans="1:22" x14ac:dyDescent="0.2">
      <c r="A65" s="39" t="s">
        <v>51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15" customHeight="1" x14ac:dyDescent="0.2">
      <c r="A71" s="40" t="s">
        <v>18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4"/>
    </row>
    <row r="72" spans="1:22" x14ac:dyDescent="0.2">
      <c r="A72" s="4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11"/>
    </row>
    <row r="73" spans="1:22" x14ac:dyDescent="0.2">
      <c r="A73" s="41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11"/>
    </row>
    <row r="74" spans="1:22" x14ac:dyDescent="0.2">
      <c r="A74" s="42"/>
      <c r="B74" s="14"/>
      <c r="C74" s="14"/>
      <c r="D74" s="14"/>
      <c r="E74" s="14"/>
      <c r="F74" s="14"/>
      <c r="G74" s="14"/>
      <c r="H74" s="14"/>
      <c r="I74" s="15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36" t="s">
        <v>24</v>
      </c>
      <c r="V74" s="37"/>
    </row>
  </sheetData>
  <mergeCells count="75">
    <mergeCell ref="F18:V21"/>
    <mergeCell ref="E33:F33"/>
    <mergeCell ref="E34:F34"/>
    <mergeCell ref="E35:F35"/>
    <mergeCell ref="E36:F36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F17:V17"/>
    <mergeCell ref="K23:K24"/>
    <mergeCell ref="J23:J24"/>
    <mergeCell ref="A17:E17"/>
    <mergeCell ref="A18:E21"/>
    <mergeCell ref="A22:K22"/>
    <mergeCell ref="L22:V22"/>
    <mergeCell ref="L23:V36"/>
    <mergeCell ref="E25:F25"/>
    <mergeCell ref="E27:F27"/>
    <mergeCell ref="E28:F28"/>
    <mergeCell ref="E26:F26"/>
    <mergeCell ref="A23:A24"/>
    <mergeCell ref="E29:F29"/>
    <mergeCell ref="E30:F30"/>
    <mergeCell ref="B23:G23"/>
    <mergeCell ref="E24:F24"/>
    <mergeCell ref="E31:F31"/>
    <mergeCell ref="E32:F32"/>
    <mergeCell ref="A5:V5"/>
    <mergeCell ref="A6:V6"/>
    <mergeCell ref="A8:C8"/>
    <mergeCell ref="D8:G8"/>
    <mergeCell ref="H8:J8"/>
    <mergeCell ref="K8:V8"/>
    <mergeCell ref="A13:I16"/>
    <mergeCell ref="J13:O16"/>
    <mergeCell ref="P13:V16"/>
    <mergeCell ref="A9:C9"/>
    <mergeCell ref="D9:G9"/>
    <mergeCell ref="H9:J9"/>
    <mergeCell ref="A12:I12"/>
    <mergeCell ref="J12:O12"/>
    <mergeCell ref="K9:V9"/>
    <mergeCell ref="A10:C10"/>
    <mergeCell ref="D10:G10"/>
    <mergeCell ref="H10:J10"/>
    <mergeCell ref="K10:N10"/>
    <mergeCell ref="O10:Q10"/>
    <mergeCell ref="R10:V10"/>
    <mergeCell ref="P12:V12"/>
    <mergeCell ref="U74:V74"/>
    <mergeCell ref="A48:V48"/>
    <mergeCell ref="A56:V56"/>
    <mergeCell ref="A64:V64"/>
    <mergeCell ref="A65:V70"/>
    <mergeCell ref="A49:V55"/>
    <mergeCell ref="A57:V63"/>
    <mergeCell ref="A71:A74"/>
    <mergeCell ref="B71:V71"/>
    <mergeCell ref="A46:D46"/>
    <mergeCell ref="E46:V46"/>
    <mergeCell ref="U38:V38"/>
    <mergeCell ref="A43:V43"/>
    <mergeCell ref="A44:V44"/>
    <mergeCell ref="A45:D45"/>
    <mergeCell ref="E45:V45"/>
  </mergeCells>
  <printOptions horizontalCentered="1" verticalCentered="1"/>
  <pageMargins left="0.27559055118110237" right="0.15748031496062992" top="0.15748031496062992" bottom="0.15748031496062992" header="0.31496062992125984" footer="0.31496062992125984"/>
  <pageSetup orientation="landscape" r:id="rId1"/>
  <rowBreaks count="1" manualBreakCount="1">
    <brk id="38" max="16383" man="1"/>
  </rowBreaks>
  <ignoredErrors>
    <ignoredError sqref="D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G19" sqref="G19"/>
    </sheetView>
  </sheetViews>
  <sheetFormatPr baseColWidth="10" defaultColWidth="10.7109375" defaultRowHeight="15" x14ac:dyDescent="0.25"/>
  <cols>
    <col min="5" max="5" width="11.28515625" customWidth="1"/>
  </cols>
  <sheetData>
    <row r="1" spans="1:7" x14ac:dyDescent="0.25">
      <c r="A1" s="17" t="s">
        <v>25</v>
      </c>
      <c r="B1" s="18" t="s">
        <v>53</v>
      </c>
      <c r="C1" s="18" t="s">
        <v>54</v>
      </c>
      <c r="D1" s="18" t="s">
        <v>55</v>
      </c>
      <c r="E1" s="18" t="s">
        <v>56</v>
      </c>
      <c r="F1" s="28" t="s">
        <v>58</v>
      </c>
      <c r="G1" s="28" t="s">
        <v>62</v>
      </c>
    </row>
    <row r="2" spans="1:7" x14ac:dyDescent="0.25">
      <c r="A2" s="19" t="s">
        <v>29</v>
      </c>
      <c r="B2" s="20">
        <v>201233</v>
      </c>
      <c r="C2" s="20">
        <v>205123</v>
      </c>
      <c r="D2" s="20">
        <v>209481</v>
      </c>
      <c r="E2" s="24">
        <v>210941</v>
      </c>
      <c r="F2" s="24">
        <v>221352</v>
      </c>
      <c r="G2" s="24">
        <v>232422</v>
      </c>
    </row>
    <row r="3" spans="1:7" x14ac:dyDescent="0.25">
      <c r="A3" s="21" t="s">
        <v>30</v>
      </c>
      <c r="B3" s="20">
        <v>202608</v>
      </c>
      <c r="C3" s="20">
        <v>207045</v>
      </c>
      <c r="D3" s="20">
        <v>208030</v>
      </c>
      <c r="E3" s="24">
        <v>213403</v>
      </c>
      <c r="F3" s="24">
        <v>223952</v>
      </c>
      <c r="G3" s="24">
        <v>235622</v>
      </c>
    </row>
    <row r="4" spans="1:7" x14ac:dyDescent="0.25">
      <c r="A4" s="19" t="s">
        <v>31</v>
      </c>
      <c r="B4" s="20">
        <v>204025</v>
      </c>
      <c r="C4" s="20">
        <v>207165</v>
      </c>
      <c r="D4" s="20">
        <v>210111</v>
      </c>
      <c r="E4" s="24">
        <v>213443</v>
      </c>
      <c r="F4" s="24">
        <v>225368</v>
      </c>
      <c r="G4" s="24">
        <v>236390</v>
      </c>
    </row>
    <row r="5" spans="1:7" x14ac:dyDescent="0.25">
      <c r="A5" s="19" t="s">
        <v>26</v>
      </c>
      <c r="B5" s="20">
        <v>205055</v>
      </c>
      <c r="C5" s="20">
        <v>209084</v>
      </c>
      <c r="D5" s="20">
        <v>207069</v>
      </c>
      <c r="E5" s="24">
        <v>212101</v>
      </c>
      <c r="F5" s="24">
        <v>225133</v>
      </c>
      <c r="G5" s="24">
        <v>235875</v>
      </c>
    </row>
    <row r="6" spans="1:7" x14ac:dyDescent="0.25">
      <c r="A6" s="19" t="s">
        <v>27</v>
      </c>
      <c r="B6" s="20">
        <v>206543</v>
      </c>
      <c r="C6" s="20">
        <v>209846</v>
      </c>
      <c r="D6" s="20">
        <v>207674</v>
      </c>
      <c r="E6" s="24">
        <v>214455</v>
      </c>
      <c r="F6" s="24">
        <v>225067</v>
      </c>
      <c r="G6" s="24">
        <v>236781</v>
      </c>
    </row>
    <row r="7" spans="1:7" x14ac:dyDescent="0.25">
      <c r="A7" s="19" t="s">
        <v>32</v>
      </c>
      <c r="B7" s="20">
        <v>203186</v>
      </c>
      <c r="C7" s="20">
        <v>210416</v>
      </c>
      <c r="D7" s="22">
        <v>207240</v>
      </c>
      <c r="E7" s="24">
        <v>214907</v>
      </c>
      <c r="F7" s="24">
        <v>227554</v>
      </c>
      <c r="G7" s="24">
        <v>236932</v>
      </c>
    </row>
    <row r="8" spans="1:7" x14ac:dyDescent="0.25">
      <c r="A8" s="19" t="s">
        <v>36</v>
      </c>
      <c r="B8" s="20">
        <v>204046</v>
      </c>
      <c r="C8" s="23">
        <v>208985</v>
      </c>
      <c r="D8" s="23">
        <v>208503</v>
      </c>
      <c r="E8" s="24">
        <v>217727</v>
      </c>
      <c r="F8" s="24">
        <v>228174</v>
      </c>
      <c r="G8" s="24">
        <v>236272</v>
      </c>
    </row>
    <row r="9" spans="1:7" x14ac:dyDescent="0.25">
      <c r="A9" s="19" t="s">
        <v>37</v>
      </c>
      <c r="B9" s="20">
        <v>204331</v>
      </c>
      <c r="C9" s="23">
        <v>209093</v>
      </c>
      <c r="D9" s="23">
        <v>208378</v>
      </c>
      <c r="E9" s="24">
        <v>217392</v>
      </c>
      <c r="F9" s="24">
        <v>229365</v>
      </c>
      <c r="G9" s="24">
        <v>237388</v>
      </c>
    </row>
    <row r="10" spans="1:7" x14ac:dyDescent="0.25">
      <c r="A10" s="19" t="s">
        <v>38</v>
      </c>
      <c r="B10" s="20">
        <v>205464</v>
      </c>
      <c r="C10" s="23">
        <v>208401</v>
      </c>
      <c r="D10" s="23">
        <v>209615</v>
      </c>
      <c r="E10" s="24">
        <v>218699</v>
      </c>
      <c r="F10" s="24">
        <v>231460</v>
      </c>
      <c r="G10" s="24">
        <v>238995</v>
      </c>
    </row>
    <row r="11" spans="1:7" x14ac:dyDescent="0.25">
      <c r="A11" s="19" t="s">
        <v>39</v>
      </c>
      <c r="B11" s="20">
        <v>206332</v>
      </c>
      <c r="C11" s="23">
        <v>209684</v>
      </c>
      <c r="D11" s="23">
        <v>211138</v>
      </c>
      <c r="E11" s="24">
        <v>220337</v>
      </c>
      <c r="F11" s="24">
        <v>232610</v>
      </c>
      <c r="G11" s="24">
        <v>240778</v>
      </c>
    </row>
    <row r="12" spans="1:7" x14ac:dyDescent="0.25">
      <c r="A12" s="19" t="s">
        <v>40</v>
      </c>
      <c r="B12" s="20">
        <v>205649</v>
      </c>
      <c r="C12" s="23">
        <v>210633</v>
      </c>
      <c r="D12" s="23">
        <v>212038</v>
      </c>
      <c r="E12" s="24">
        <v>221502</v>
      </c>
      <c r="F12" s="24">
        <v>233651</v>
      </c>
      <c r="G12" s="24">
        <v>242437</v>
      </c>
    </row>
    <row r="13" spans="1:7" x14ac:dyDescent="0.25">
      <c r="A13" s="19" t="s">
        <v>41</v>
      </c>
      <c r="B13" s="20">
        <v>202121</v>
      </c>
      <c r="C13" s="23">
        <v>206976</v>
      </c>
      <c r="D13" s="23">
        <v>209331</v>
      </c>
      <c r="E13" s="24">
        <v>218597</v>
      </c>
      <c r="F13" s="24">
        <v>230069</v>
      </c>
      <c r="G13" s="24">
        <v>238980</v>
      </c>
    </row>
    <row r="14" spans="1:7" x14ac:dyDescent="0.25">
      <c r="A14" s="25" t="s">
        <v>57</v>
      </c>
      <c r="B14" s="26">
        <f>AVERAGE(Tabla2[2018])</f>
        <v>204216.08333333334</v>
      </c>
      <c r="C14" s="26">
        <f>AVERAGE(Tabla2[2019])</f>
        <v>208537.58333333334</v>
      </c>
      <c r="D14" s="26">
        <f>AVERAGE(Tabla2[2020])</f>
        <v>209050.66666666666</v>
      </c>
      <c r="E14" s="26">
        <f>AVERAGE(Tabla2[2021])</f>
        <v>216125.33333333334</v>
      </c>
      <c r="F14" s="26">
        <f>SUBTOTAL(101,Tabla2[2022])</f>
        <v>227812.91666666666</v>
      </c>
      <c r="G14" s="26">
        <f>SUBTOTAL(101,Tabla2[2023])</f>
        <v>237406</v>
      </c>
    </row>
    <row r="15" spans="1:7" x14ac:dyDescent="0.25">
      <c r="B15" s="27" t="e">
        <f>(Tabla2[[#Totals],[2018]]/Tabla2[[#Totals],[Mes]])-1</f>
        <v>#VALUE!</v>
      </c>
      <c r="C15" s="27">
        <f>(Tabla2[[#Totals],[2019]]/Tabla2[[#Totals],[2018]])-1</f>
        <v>2.1161408687611516E-2</v>
      </c>
      <c r="D15" s="27">
        <f>(Tabla2[[#Totals],[2020]]/Tabla2[[#Totals],[2019]])-1</f>
        <v>2.4603878357656317E-3</v>
      </c>
      <c r="E15" s="27">
        <f>(Tabla2[[#Totals],[2021]]/Tabla2[[#Totals],[2020]])-1</f>
        <v>3.3841875653749076E-2</v>
      </c>
      <c r="F15" s="27">
        <f>(Tabla2[[#Totals],[2022]]/Tabla2[[#Totals],[2021]])-1</f>
        <v>5.407780362012149E-2</v>
      </c>
    </row>
    <row r="16" spans="1:7" x14ac:dyDescent="0.25">
      <c r="E16">
        <f>(Tabla2[[#Totals],[2021]]-Tabla2[[#Totals],[2020]])/Tabla2[[#Totals],[2020]]</f>
        <v>3.3841875653749104E-2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07.06</vt:lpstr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veronica aguilar quintanar</dc:creator>
  <cp:lastModifiedBy>JEFATURA DE SISTEMAS</cp:lastModifiedBy>
  <cp:lastPrinted>2024-05-21T19:52:54Z</cp:lastPrinted>
  <dcterms:created xsi:type="dcterms:W3CDTF">2019-06-03T20:46:50Z</dcterms:created>
  <dcterms:modified xsi:type="dcterms:W3CDTF">2024-05-21T19:52:56Z</dcterms:modified>
</cp:coreProperties>
</file>